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honkaenuniversity-my.sharepoint.com/personal/onanong_kku_ac_th/Documents/บริหารงานวิจัย/ผู้ช่วยวิจัย/การประเมิน 2566/"/>
    </mc:Choice>
  </mc:AlternateContent>
  <xr:revisionPtr revIDLastSave="10" documentId="8_{8DC0EF4B-F267-4DE8-A5C4-6B45AF914BA5}" xr6:coauthVersionLast="47" xr6:coauthVersionMax="47" xr10:uidLastSave="{06CB9CA0-35E0-4716-92FA-23D59A1C2FEC}"/>
  <bookViews>
    <workbookView xWindow="-120" yWindow="-120" windowWidth="24240" windowHeight="13140" xr2:uid="{00000000-000D-0000-FFFF-FFFF00000000}"/>
  </bookViews>
  <sheets>
    <sheet name="รอบ 6 เดือน" sheetId="8" r:id="rId1"/>
    <sheet name="รอบ 12 เดือน " sheetId="9" r:id="rId2"/>
  </sheets>
  <definedNames>
    <definedName name="List" localSheetId="1">'รอบ 12 เดือน '!$K$1:$K$2</definedName>
    <definedName name="List" localSheetId="0">'รอบ 6 เดือน'!$K$1:$K$2</definedName>
    <definedName name="List">#REF!</definedName>
    <definedName name="_xlnm.Print_Area" localSheetId="1">'รอบ 12 เดือน '!$A$1:$H$27</definedName>
    <definedName name="_xlnm.Print_Area" localSheetId="0">'รอบ 6 เดือน'!$A$1:$H$27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8" l="1"/>
  <c r="C10" i="8"/>
  <c r="C9" i="8"/>
  <c r="C8" i="8"/>
  <c r="G18" i="9"/>
  <c r="G17" i="9"/>
  <c r="G16" i="9"/>
  <c r="G15" i="9"/>
  <c r="G14" i="9"/>
  <c r="G13" i="9"/>
  <c r="G12" i="9"/>
  <c r="G11" i="9"/>
  <c r="C11" i="9"/>
  <c r="C10" i="9"/>
  <c r="G10" i="9" s="1"/>
  <c r="C9" i="9"/>
  <c r="G9" i="9" s="1"/>
  <c r="C8" i="9"/>
  <c r="G8" i="9" s="1"/>
  <c r="G20" i="9" s="1"/>
  <c r="C18" i="8"/>
  <c r="G18" i="8" l="1"/>
  <c r="G16" i="8" l="1"/>
  <c r="G12" i="8"/>
  <c r="G9" i="8" l="1"/>
  <c r="G10" i="8"/>
  <c r="G11" i="8"/>
  <c r="G8" i="8"/>
  <c r="G17" i="8"/>
  <c r="G15" i="8"/>
  <c r="G14" i="8"/>
  <c r="G13" i="8"/>
  <c r="G20" i="8" l="1"/>
</calcChain>
</file>

<file path=xl/sharedStrings.xml><?xml version="1.0" encoding="utf-8"?>
<sst xmlns="http://schemas.openxmlformats.org/spreadsheetml/2006/main" count="122" uniqueCount="47">
  <si>
    <t>ลำดับที่</t>
  </si>
  <si>
    <t>สนับสนุนการขอรับรางวัลด้านการวิจัยของอาจารย์ และบุคลากรในภาควิชา</t>
  </si>
  <si>
    <t xml:space="preserve">ปฏิบัติงานสนับสนุนการเขียนเค้าโครงงานวิจัยเพื่อขอรับทุนวิจัย </t>
  </si>
  <si>
    <t>หมายเหตุ</t>
  </si>
  <si>
    <t>มีการรายงานผล</t>
  </si>
  <si>
    <t>ส่งข้อมูลทุกเดือน</t>
  </si>
  <si>
    <t>หน่วยวัด</t>
  </si>
  <si>
    <t xml:space="preserve">เป้าหมาย </t>
  </si>
  <si>
    <t>สัดส่วน</t>
  </si>
  <si>
    <t>มีการสนับสนุน</t>
  </si>
  <si>
    <t>มีการแจ้งข้อมูล</t>
  </si>
  <si>
    <t>น้ำหนัก (%)</t>
  </si>
  <si>
    <t>บทบาทหน้าที่</t>
  </si>
  <si>
    <t>ผลงานเกิดจริง</t>
  </si>
  <si>
    <t>สัดส่วนผลงานวิจัยตีพิมพ์ในระดับนานาชาติต่อจำนวนอาจารย์ของภาควิชา</t>
  </si>
  <si>
    <t>ผู้ประเมิน และผู้รับการประเมินได้ตกลงร่วมกัน และเห็นพ้องกันแล้ว จึงลงลายมือชื่อไว้เป็นหลักฐาน</t>
  </si>
  <si>
    <t>รวม</t>
  </si>
  <si>
    <t>ความคิดเห็นเพิ่มเติมของผู้ประเมิน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</si>
  <si>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คะแนน</t>
  </si>
  <si>
    <t>สนับสนุนการขอรับการพิจารณาด้านจริยธรรม การวิจัยในมนุษย์ หรือด้านจรรยาบรรณการใช้สัตว์เพื่องานวิจัยทางวิทยาศาสตร์</t>
  </si>
  <si>
    <t>สนับสนุนการยื่นจดทะเบียนทรัพย์สินทางปัญญาและผลงานนวัตกรรม</t>
  </si>
  <si>
    <t>ส่งผลการตรวจสอบข้อมูลผลงานวิจัยตีพิมพ์ของภาควิชาในฐานข้อมูลที่ฝ่ายวิจัยกำหนด ทุกเดือน</t>
  </si>
  <si>
    <t>สนับสนุนการรายงานผลงานวิจัยนำไปใช้ประโยชน์</t>
  </si>
  <si>
    <t>สนับสนุนอาจารย์ผู้รับผิดชอบด้านการวิจัย ตามที่หัวหน้าภาควิชาและรองคณบดีฝ่ายวิจัยและวิเทศสัมพันธ์มอบหมาย</t>
  </si>
  <si>
    <t>สนับสนุนการเสนอผลงานวิจัย หรือจัดกิจกรรมเพื่อการเผยแผร่ผลงานวิจัย</t>
  </si>
  <si>
    <t>สนับสนุนการทำสัญญาทุนวิจัย การรายงานความก้าวหน้าการวิจัย หรือ การส่งผลการวิจัยเมื่อเสร็จสมบูรณ์</t>
  </si>
  <si>
    <t>มี</t>
  </si>
  <si>
    <t>ไม่มี</t>
  </si>
  <si>
    <t>เรื่อง</t>
  </si>
  <si>
    <t>จำนวน Staff สาย ก.</t>
  </si>
  <si>
    <t>คน</t>
  </si>
  <si>
    <t>ได้คะแนน</t>
  </si>
  <si>
    <t>มี/ไม่มี</t>
  </si>
  <si>
    <t>จำนวนผลงาน = เรื่อง</t>
  </si>
  <si>
    <t>ความพึงพอใจต่อการสนับสนุนงานด้านการวิจัย</t>
  </si>
  <si>
    <t>ร้อยละ</t>
  </si>
  <si>
    <t>&gt; 70</t>
  </si>
  <si>
    <t>ร้อยละ 70-80 = 5 คะแนน
ร้อยละ 81-90 = 10 คะแนน
ร้อยละ 91-100 = 15 คะแนน</t>
  </si>
  <si>
    <t>ตรวจสอบข้อมูลรางวัลในระบบ Hall of Fame</t>
  </si>
  <si>
    <t>XXX</t>
  </si>
  <si>
    <t>RA_KPI:2023</t>
  </si>
  <si>
    <t>รอบการประเมินครั้งที่ 1 ปี พ.ศ. 2566  ตั้งแต่วันที่ 1 มกราคม - 30 มิถุนายน 2566</t>
  </si>
  <si>
    <t>แบบการประเมินผลสัมฤทธิ์ของงานสำหรับผู้ช่วยนักวิจัยสาขาวิชาคลินิก (รอบ 6 เดือน)</t>
  </si>
  <si>
    <t>ชื่อผู้รับการประเมิน .............................................................สาขาวิชา................................................... คณะแพทยศาสตร์  มหาวิทยาลัยขอนแก่น</t>
  </si>
  <si>
    <t>ชื่อผู้บังคับบัญชา/ผู้ประเมิน ............................................................... ตำแหน่ง .....................................................................................</t>
  </si>
  <si>
    <t>แบบการประเมินผลสัมฤทธิ์ของงานสำหรับผู้ช่วยนักวิจัยสาขาวิชาคลินิก (รอบ 12 เดือน)</t>
  </si>
  <si>
    <t>รอบการประเมินครั้งที่ 2 ปี พ.ศ. 2566  ตั้งแต่วันที่ 1 มกราคม - 31 ธันวาคม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</si>
</sst>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indexed="10"/>
      <name val="TH SarabunPSK"/>
      <family val="2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top"/>
    </xf>
    <xf numFmtId="0" fontId="5" fillId="0" borderId="0" xfId="0" applyFont="1"/>
    <xf numFmtId="0" fontId="5" fillId="0" borderId="1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2" fillId="0" borderId="0" xfId="0" applyFont="1" applyAlignment="1">
      <alignment wrapText="1"/>
    </xf>
    <xf numFmtId="0" fontId="7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2" borderId="1" xfId="0" quotePrefix="1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5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22</xdr:row>
      <xdr:rowOff>19049</xdr:rowOff>
    </xdr:from>
    <xdr:to>
      <xdr:col>7</xdr:col>
      <xdr:colOff>1495426</xdr:colOff>
      <xdr:row>26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526" y="11849099"/>
          <a:ext cx="8686800" cy="12573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/>
        <a:lstStyle/>
        <a:p>
          <a:pPr algn="l" rtl="0">
            <a:defRPr sz="1000"/>
          </a:pPr>
          <a:r>
            <a:rPr lang="th-TH" sz="18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          ลายมือชื่อ........................................................... (ผู้ประเมิน)               ลายมือชื่อ ........................................................... (ผู้รับการประเมิน ) 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                    หัวหน้าสาขาวิชา หรือผู้ที่ได้รับมอบหมาย		ผู้ช่วยนักวิจัย    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           วันที่.........เดือน......................พ.ศ. ........                                                         วันที่...........เดือน.....................พ.ศ. .............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22</xdr:row>
      <xdr:rowOff>19049</xdr:rowOff>
    </xdr:from>
    <xdr:to>
      <xdr:col>7</xdr:col>
      <xdr:colOff>1495426</xdr:colOff>
      <xdr:row>26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30C4C60-0CCE-4142-81ED-068E2E557543}"/>
            </a:ext>
          </a:extLst>
        </xdr:cNvPr>
        <xdr:cNvSpPr txBox="1">
          <a:spLocks noChangeArrowheads="1"/>
        </xdr:cNvSpPr>
      </xdr:nvSpPr>
      <xdr:spPr bwMode="auto">
        <a:xfrm>
          <a:off x="9526" y="11353799"/>
          <a:ext cx="8058150" cy="11049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/>
        <a:lstStyle/>
        <a:p>
          <a:pPr algn="l" rtl="0">
            <a:defRPr sz="1000"/>
          </a:pPr>
          <a:r>
            <a:rPr lang="th-TH" sz="18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          ลายมือชื่อ........................................................... (ผู้ประเมิน)               ลายมือชื่อ ........................................................... (ผู้รับการประเมิน ) 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                    หัวหน้าสาขาวิชา หรือผู้ที่ได้รับมอบหมาย		ผู้ช่วยนักวิจัย    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           วันที่.........เดือน......................พ.ศ. ........                                                         วันที่...........เดือน.....................พ.ศ. .............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view="pageBreakPreview" topLeftCell="A8" zoomScale="130" zoomScaleNormal="100" zoomScaleSheetLayoutView="130" workbookViewId="0">
      <selection activeCell="C18" sqref="C18"/>
    </sheetView>
  </sheetViews>
  <sheetFormatPr defaultColWidth="9" defaultRowHeight="21"/>
  <cols>
    <col min="1" max="1" width="5.7109375" style="1" customWidth="1"/>
    <col min="2" max="2" width="44.42578125" style="1" customWidth="1"/>
    <col min="3" max="3" width="14.85546875" style="1" customWidth="1"/>
    <col min="4" max="4" width="7.140625" style="1" bestFit="1" customWidth="1"/>
    <col min="5" max="5" width="8.42578125" style="1" customWidth="1"/>
    <col min="6" max="6" width="8.28515625" style="12" customWidth="1"/>
    <col min="7" max="7" width="9.7109375" style="12" customWidth="1"/>
    <col min="8" max="8" width="25.140625" style="1" customWidth="1"/>
    <col min="9" max="16384" width="9" style="1"/>
  </cols>
  <sheetData>
    <row r="1" spans="1:11">
      <c r="A1" s="26" t="s">
        <v>40</v>
      </c>
      <c r="B1" s="26"/>
      <c r="C1" s="26"/>
      <c r="D1" s="26"/>
      <c r="E1" s="26"/>
      <c r="F1" s="26"/>
      <c r="G1" s="26"/>
      <c r="H1" s="26"/>
      <c r="K1" s="1" t="s">
        <v>26</v>
      </c>
    </row>
    <row r="2" spans="1:11">
      <c r="A2" s="27" t="s">
        <v>42</v>
      </c>
      <c r="B2" s="27"/>
      <c r="C2" s="27"/>
      <c r="D2" s="27"/>
      <c r="E2" s="27"/>
      <c r="F2" s="27"/>
      <c r="G2" s="27"/>
      <c r="H2" s="27"/>
      <c r="K2" s="1" t="s">
        <v>27</v>
      </c>
    </row>
    <row r="3" spans="1:11">
      <c r="A3" s="27" t="s">
        <v>41</v>
      </c>
      <c r="B3" s="27"/>
      <c r="C3" s="27"/>
      <c r="D3" s="27"/>
      <c r="E3" s="27"/>
      <c r="F3" s="27"/>
      <c r="G3" s="27"/>
      <c r="H3" s="27"/>
    </row>
    <row r="4" spans="1:11">
      <c r="A4" s="28" t="s">
        <v>43</v>
      </c>
      <c r="B4" s="28"/>
      <c r="C4" s="28"/>
      <c r="D4" s="28"/>
      <c r="E4" s="28"/>
      <c r="F4" s="28"/>
      <c r="G4" s="28"/>
      <c r="H4" s="28"/>
    </row>
    <row r="5" spans="1:11">
      <c r="A5" s="28" t="s">
        <v>44</v>
      </c>
      <c r="B5" s="28"/>
      <c r="C5" s="28"/>
      <c r="D5" s="28"/>
      <c r="E5" s="28"/>
      <c r="F5" s="28"/>
      <c r="G5" s="28"/>
      <c r="H5" s="28"/>
    </row>
    <row r="6" spans="1:11">
      <c r="A6" s="18"/>
      <c r="B6" s="18" t="s">
        <v>29</v>
      </c>
      <c r="C6" s="19" t="s">
        <v>39</v>
      </c>
      <c r="D6" s="18" t="s">
        <v>30</v>
      </c>
      <c r="E6" s="18"/>
      <c r="F6" s="18"/>
      <c r="G6" s="18"/>
      <c r="H6" s="18"/>
    </row>
    <row r="7" spans="1:11" ht="42">
      <c r="A7" s="2" t="s">
        <v>0</v>
      </c>
      <c r="B7" s="3" t="s">
        <v>12</v>
      </c>
      <c r="C7" s="17" t="s">
        <v>7</v>
      </c>
      <c r="D7" s="2" t="s">
        <v>6</v>
      </c>
      <c r="E7" s="2" t="s">
        <v>11</v>
      </c>
      <c r="F7" s="2" t="s">
        <v>13</v>
      </c>
      <c r="G7" s="2" t="s">
        <v>31</v>
      </c>
      <c r="H7" s="2" t="s">
        <v>3</v>
      </c>
    </row>
    <row r="8" spans="1:11" ht="63">
      <c r="A8" s="4">
        <v>1</v>
      </c>
      <c r="B8" s="5" t="s">
        <v>19</v>
      </c>
      <c r="C8" s="20" t="e">
        <f>$C$6/4</f>
        <v>#VALUE!</v>
      </c>
      <c r="D8" s="4" t="s">
        <v>28</v>
      </c>
      <c r="E8" s="4">
        <v>15</v>
      </c>
      <c r="F8" s="4"/>
      <c r="G8" s="21" t="e">
        <f>IF(F8&gt;=C8,"15",F8*E8/C8)</f>
        <v>#VALUE!</v>
      </c>
      <c r="H8" s="6"/>
    </row>
    <row r="9" spans="1:11" ht="54" customHeight="1">
      <c r="A9" s="4">
        <v>2</v>
      </c>
      <c r="B9" s="5" t="s">
        <v>2</v>
      </c>
      <c r="C9" s="20" t="e">
        <f>$C$6/4</f>
        <v>#VALUE!</v>
      </c>
      <c r="D9" s="4" t="s">
        <v>28</v>
      </c>
      <c r="E9" s="4">
        <v>10</v>
      </c>
      <c r="F9" s="4"/>
      <c r="G9" s="21" t="e">
        <f>IF(F9&gt;=C9,"10",F9*E9/C9)</f>
        <v>#VALUE!</v>
      </c>
      <c r="H9" s="6"/>
    </row>
    <row r="10" spans="1:11" ht="63">
      <c r="A10" s="4">
        <v>3</v>
      </c>
      <c r="B10" s="5" t="s">
        <v>25</v>
      </c>
      <c r="C10" s="20" t="e">
        <f>$C$6/4</f>
        <v>#VALUE!</v>
      </c>
      <c r="D10" s="4" t="s">
        <v>28</v>
      </c>
      <c r="E10" s="4">
        <v>10</v>
      </c>
      <c r="F10" s="4"/>
      <c r="G10" s="21" t="e">
        <f>IF(F10&gt;=C10,"10",F10*E10/C10)</f>
        <v>#VALUE!</v>
      </c>
      <c r="H10" s="6"/>
    </row>
    <row r="11" spans="1:11" ht="42">
      <c r="A11" s="4">
        <v>4</v>
      </c>
      <c r="B11" s="14" t="s">
        <v>24</v>
      </c>
      <c r="C11" s="20" t="e">
        <f>$C$6/4</f>
        <v>#VALUE!</v>
      </c>
      <c r="D11" s="4" t="s">
        <v>28</v>
      </c>
      <c r="E11" s="4">
        <v>5</v>
      </c>
      <c r="F11" s="4"/>
      <c r="G11" s="21" t="e">
        <f>IF(F11&gt;=C11,"5",F11*E11/C11)</f>
        <v>#VALUE!</v>
      </c>
      <c r="H11" s="6"/>
    </row>
    <row r="12" spans="1:11" ht="42">
      <c r="A12" s="4">
        <v>5</v>
      </c>
      <c r="B12" s="15" t="s">
        <v>20</v>
      </c>
      <c r="C12" s="13" t="s">
        <v>4</v>
      </c>
      <c r="D12" s="4" t="s">
        <v>32</v>
      </c>
      <c r="E12" s="4">
        <v>0</v>
      </c>
      <c r="F12" s="4" t="s">
        <v>27</v>
      </c>
      <c r="G12" s="21" t="str">
        <f>IF(F12="มี","10","0")</f>
        <v>0</v>
      </c>
      <c r="H12" s="15"/>
    </row>
    <row r="13" spans="1:11" ht="42">
      <c r="A13" s="4">
        <v>6</v>
      </c>
      <c r="B13" s="5" t="s">
        <v>1</v>
      </c>
      <c r="C13" s="4" t="s">
        <v>9</v>
      </c>
      <c r="D13" s="4" t="s">
        <v>32</v>
      </c>
      <c r="E13" s="4">
        <v>5</v>
      </c>
      <c r="F13" s="4" t="s">
        <v>27</v>
      </c>
      <c r="G13" s="21" t="str">
        <f t="shared" ref="G13:G17" si="0">IF(F13="มี","5","0")</f>
        <v>0</v>
      </c>
      <c r="H13" s="7"/>
    </row>
    <row r="14" spans="1:11" ht="42">
      <c r="A14" s="4">
        <v>7</v>
      </c>
      <c r="B14" s="5" t="s">
        <v>21</v>
      </c>
      <c r="C14" s="12" t="s">
        <v>5</v>
      </c>
      <c r="D14" s="4" t="s">
        <v>32</v>
      </c>
      <c r="E14" s="4">
        <v>5</v>
      </c>
      <c r="F14" s="4" t="s">
        <v>27</v>
      </c>
      <c r="G14" s="21" t="str">
        <f t="shared" si="0"/>
        <v>0</v>
      </c>
      <c r="H14" s="6"/>
    </row>
    <row r="15" spans="1:11" ht="29.25" customHeight="1">
      <c r="A15" s="4">
        <v>8</v>
      </c>
      <c r="B15" s="24" t="s">
        <v>38</v>
      </c>
      <c r="C15" s="4" t="s">
        <v>10</v>
      </c>
      <c r="D15" s="4" t="s">
        <v>32</v>
      </c>
      <c r="E15" s="4">
        <v>5</v>
      </c>
      <c r="F15" s="4" t="s">
        <v>27</v>
      </c>
      <c r="G15" s="21" t="str">
        <f t="shared" si="0"/>
        <v>0</v>
      </c>
      <c r="H15" s="7"/>
    </row>
    <row r="16" spans="1:11">
      <c r="A16" s="4">
        <v>9</v>
      </c>
      <c r="B16" s="5" t="s">
        <v>22</v>
      </c>
      <c r="C16" s="4" t="s">
        <v>10</v>
      </c>
      <c r="D16" s="4" t="s">
        <v>32</v>
      </c>
      <c r="E16" s="4">
        <v>10</v>
      </c>
      <c r="F16" s="4" t="s">
        <v>27</v>
      </c>
      <c r="G16" s="21" t="str">
        <f>IF(F16="มี","10","0")</f>
        <v>0</v>
      </c>
      <c r="H16" s="6"/>
    </row>
    <row r="17" spans="1:8" ht="63">
      <c r="A17" s="4">
        <v>10</v>
      </c>
      <c r="B17" s="5" t="s">
        <v>23</v>
      </c>
      <c r="C17" s="4" t="s">
        <v>9</v>
      </c>
      <c r="D17" s="4" t="s">
        <v>32</v>
      </c>
      <c r="E17" s="4">
        <v>5</v>
      </c>
      <c r="F17" s="4" t="s">
        <v>27</v>
      </c>
      <c r="G17" s="21" t="str">
        <f t="shared" si="0"/>
        <v>0</v>
      </c>
      <c r="H17" s="6"/>
    </row>
    <row r="18" spans="1:8" ht="46.5" customHeight="1">
      <c r="A18" s="8">
        <v>11</v>
      </c>
      <c r="B18" s="16" t="s">
        <v>14</v>
      </c>
      <c r="C18" s="11">
        <f>1.01/2</f>
        <v>0.505</v>
      </c>
      <c r="D18" s="8" t="s">
        <v>8</v>
      </c>
      <c r="E18" s="8">
        <v>15</v>
      </c>
      <c r="F18" s="8"/>
      <c r="G18" s="21">
        <f>IF(F18&gt;=C18,"15",F18*E18/C18)</f>
        <v>0</v>
      </c>
      <c r="H18" s="16" t="s">
        <v>33</v>
      </c>
    </row>
    <row r="19" spans="1:8" ht="69" customHeight="1">
      <c r="A19" s="4">
        <v>12</v>
      </c>
      <c r="B19" s="5" t="s">
        <v>34</v>
      </c>
      <c r="C19" s="21" t="s">
        <v>36</v>
      </c>
      <c r="D19" s="4" t="s">
        <v>35</v>
      </c>
      <c r="E19" s="4">
        <v>15</v>
      </c>
      <c r="F19" s="4"/>
      <c r="G19" s="21"/>
      <c r="H19" s="23" t="s">
        <v>37</v>
      </c>
    </row>
    <row r="20" spans="1:8">
      <c r="A20" s="29" t="s">
        <v>16</v>
      </c>
      <c r="B20" s="30"/>
      <c r="C20" s="30"/>
      <c r="D20" s="30"/>
      <c r="E20" s="30"/>
      <c r="F20" s="31"/>
      <c r="G20" s="22" t="e">
        <f>SUM(G8:G19)</f>
        <v>#VALUE!</v>
      </c>
      <c r="H20" s="10" t="s">
        <v>18</v>
      </c>
    </row>
    <row r="21" spans="1:8" ht="105.75" customHeight="1">
      <c r="A21" s="25" t="s">
        <v>17</v>
      </c>
      <c r="B21" s="25"/>
      <c r="C21" s="25"/>
      <c r="D21" s="25"/>
      <c r="E21" s="25"/>
      <c r="F21" s="25"/>
      <c r="G21" s="25"/>
      <c r="H21" s="25"/>
    </row>
    <row r="22" spans="1:8">
      <c r="A22" s="9" t="s">
        <v>15</v>
      </c>
    </row>
  </sheetData>
  <mergeCells count="7">
    <mergeCell ref="A21:H21"/>
    <mergeCell ref="A1:H1"/>
    <mergeCell ref="A2:H2"/>
    <mergeCell ref="A3:H3"/>
    <mergeCell ref="A4:H4"/>
    <mergeCell ref="A5:H5"/>
    <mergeCell ref="A20:F20"/>
  </mergeCells>
  <dataValidations count="1">
    <dataValidation type="list" showInputMessage="1" showErrorMessage="1" sqref="F12:F17" xr:uid="{00000000-0002-0000-0000-000000000000}">
      <formula1>List</formula1>
    </dataValidation>
  </dataValidations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8596C-028F-4A2C-99ED-82B4D25FE56B}">
  <sheetPr>
    <pageSetUpPr fitToPage="1"/>
  </sheetPr>
  <dimension ref="A1:K22"/>
  <sheetViews>
    <sheetView view="pageBreakPreview" zoomScale="130" zoomScaleNormal="100" zoomScaleSheetLayoutView="130" workbookViewId="0">
      <selection activeCell="C19" sqref="C19"/>
    </sheetView>
  </sheetViews>
  <sheetFormatPr defaultColWidth="9" defaultRowHeight="21"/>
  <cols>
    <col min="1" max="1" width="5.7109375" style="1" customWidth="1"/>
    <col min="2" max="2" width="44.42578125" style="1" customWidth="1"/>
    <col min="3" max="3" width="14.85546875" style="1" customWidth="1"/>
    <col min="4" max="4" width="7.140625" style="1" bestFit="1" customWidth="1"/>
    <col min="5" max="5" width="8.42578125" style="1" customWidth="1"/>
    <col min="6" max="6" width="8.28515625" style="12" customWidth="1"/>
    <col min="7" max="7" width="9.7109375" style="12" customWidth="1"/>
    <col min="8" max="8" width="25.140625" style="1" customWidth="1"/>
    <col min="9" max="16384" width="9" style="1"/>
  </cols>
  <sheetData>
    <row r="1" spans="1:11">
      <c r="A1" s="26" t="s">
        <v>40</v>
      </c>
      <c r="B1" s="26"/>
      <c r="C1" s="26"/>
      <c r="D1" s="26"/>
      <c r="E1" s="26"/>
      <c r="F1" s="26"/>
      <c r="G1" s="26"/>
      <c r="H1" s="26"/>
      <c r="K1" s="1" t="s">
        <v>26</v>
      </c>
    </row>
    <row r="2" spans="1:11">
      <c r="A2" s="27" t="s">
        <v>45</v>
      </c>
      <c r="B2" s="27"/>
      <c r="C2" s="27"/>
      <c r="D2" s="27"/>
      <c r="E2" s="27"/>
      <c r="F2" s="27"/>
      <c r="G2" s="27"/>
      <c r="H2" s="27"/>
      <c r="K2" s="1" t="s">
        <v>27</v>
      </c>
    </row>
    <row r="3" spans="1:11">
      <c r="A3" s="27" t="s">
        <v>46</v>
      </c>
      <c r="B3" s="27"/>
      <c r="C3" s="27"/>
      <c r="D3" s="27"/>
      <c r="E3" s="27"/>
      <c r="F3" s="27"/>
      <c r="G3" s="27"/>
      <c r="H3" s="27"/>
    </row>
    <row r="4" spans="1:11">
      <c r="A4" s="28" t="s">
        <v>43</v>
      </c>
      <c r="B4" s="28"/>
      <c r="C4" s="28"/>
      <c r="D4" s="28"/>
      <c r="E4" s="28"/>
      <c r="F4" s="28"/>
      <c r="G4" s="28"/>
      <c r="H4" s="28"/>
    </row>
    <row r="5" spans="1:11">
      <c r="A5" s="28" t="s">
        <v>44</v>
      </c>
      <c r="B5" s="28"/>
      <c r="C5" s="28"/>
      <c r="D5" s="28"/>
      <c r="E5" s="28"/>
      <c r="F5" s="28"/>
      <c r="G5" s="28"/>
      <c r="H5" s="28"/>
    </row>
    <row r="6" spans="1:11">
      <c r="A6" s="18"/>
      <c r="B6" s="18" t="s">
        <v>29</v>
      </c>
      <c r="C6" s="19" t="s">
        <v>39</v>
      </c>
      <c r="D6" s="18" t="s">
        <v>30</v>
      </c>
      <c r="E6" s="18"/>
      <c r="F6" s="18"/>
      <c r="G6" s="18"/>
      <c r="H6" s="18"/>
    </row>
    <row r="7" spans="1:11" ht="42">
      <c r="A7" s="2" t="s">
        <v>0</v>
      </c>
      <c r="B7" s="3" t="s">
        <v>12</v>
      </c>
      <c r="C7" s="17" t="s">
        <v>7</v>
      </c>
      <c r="D7" s="2" t="s">
        <v>6</v>
      </c>
      <c r="E7" s="2" t="s">
        <v>11</v>
      </c>
      <c r="F7" s="2" t="s">
        <v>13</v>
      </c>
      <c r="G7" s="2" t="s">
        <v>31</v>
      </c>
      <c r="H7" s="2" t="s">
        <v>3</v>
      </c>
    </row>
    <row r="8" spans="1:11" ht="63">
      <c r="A8" s="4">
        <v>1</v>
      </c>
      <c r="B8" s="5" t="s">
        <v>19</v>
      </c>
      <c r="C8" s="20" t="e">
        <f>$C$6/2</f>
        <v>#VALUE!</v>
      </c>
      <c r="D8" s="4" t="s">
        <v>28</v>
      </c>
      <c r="E8" s="4">
        <v>15</v>
      </c>
      <c r="F8" s="4"/>
      <c r="G8" s="21" t="e">
        <f>IF(F8&gt;=C8,"15",F8*E8/C8)</f>
        <v>#VALUE!</v>
      </c>
      <c r="H8" s="6"/>
    </row>
    <row r="9" spans="1:11" ht="54" customHeight="1">
      <c r="A9" s="4">
        <v>2</v>
      </c>
      <c r="B9" s="5" t="s">
        <v>2</v>
      </c>
      <c r="C9" s="20" t="e">
        <f t="shared" ref="C9:C11" si="0">$C$6/2</f>
        <v>#VALUE!</v>
      </c>
      <c r="D9" s="4" t="s">
        <v>28</v>
      </c>
      <c r="E9" s="4">
        <v>10</v>
      </c>
      <c r="F9" s="4"/>
      <c r="G9" s="21" t="e">
        <f>IF(F9&gt;=C9,"10",F9*E9/C9)</f>
        <v>#VALUE!</v>
      </c>
      <c r="H9" s="6"/>
    </row>
    <row r="10" spans="1:11" ht="63">
      <c r="A10" s="4">
        <v>3</v>
      </c>
      <c r="B10" s="5" t="s">
        <v>25</v>
      </c>
      <c r="C10" s="20" t="e">
        <f t="shared" si="0"/>
        <v>#VALUE!</v>
      </c>
      <c r="D10" s="4" t="s">
        <v>28</v>
      </c>
      <c r="E10" s="4">
        <v>10</v>
      </c>
      <c r="F10" s="4"/>
      <c r="G10" s="21" t="e">
        <f>IF(F10&gt;=C10,"10",F10*E10/C10)</f>
        <v>#VALUE!</v>
      </c>
      <c r="H10" s="6"/>
    </row>
    <row r="11" spans="1:11" ht="42">
      <c r="A11" s="4">
        <v>4</v>
      </c>
      <c r="B11" s="14" t="s">
        <v>24</v>
      </c>
      <c r="C11" s="20" t="e">
        <f t="shared" si="0"/>
        <v>#VALUE!</v>
      </c>
      <c r="D11" s="4" t="s">
        <v>28</v>
      </c>
      <c r="E11" s="4">
        <v>5</v>
      </c>
      <c r="F11" s="4"/>
      <c r="G11" s="21" t="e">
        <f>IF(F11&gt;=C11,"5",F11*E11/C11)</f>
        <v>#VALUE!</v>
      </c>
      <c r="H11" s="6"/>
    </row>
    <row r="12" spans="1:11" ht="42">
      <c r="A12" s="4">
        <v>5</v>
      </c>
      <c r="B12" s="15" t="s">
        <v>20</v>
      </c>
      <c r="C12" s="13" t="s">
        <v>4</v>
      </c>
      <c r="D12" s="4" t="s">
        <v>32</v>
      </c>
      <c r="E12" s="4">
        <v>0</v>
      </c>
      <c r="F12" s="4" t="s">
        <v>27</v>
      </c>
      <c r="G12" s="21" t="str">
        <f>IF(F12="มี","10","0")</f>
        <v>0</v>
      </c>
      <c r="H12" s="15"/>
    </row>
    <row r="13" spans="1:11" ht="42">
      <c r="A13" s="4">
        <v>6</v>
      </c>
      <c r="B13" s="5" t="s">
        <v>1</v>
      </c>
      <c r="C13" s="4" t="s">
        <v>9</v>
      </c>
      <c r="D13" s="4" t="s">
        <v>32</v>
      </c>
      <c r="E13" s="4">
        <v>5</v>
      </c>
      <c r="F13" s="4" t="s">
        <v>27</v>
      </c>
      <c r="G13" s="21" t="str">
        <f t="shared" ref="G13:G17" si="1">IF(F13="มี","5","0")</f>
        <v>0</v>
      </c>
      <c r="H13" s="7"/>
    </row>
    <row r="14" spans="1:11" ht="42">
      <c r="A14" s="4">
        <v>7</v>
      </c>
      <c r="B14" s="5" t="s">
        <v>21</v>
      </c>
      <c r="C14" s="12" t="s">
        <v>5</v>
      </c>
      <c r="D14" s="4" t="s">
        <v>32</v>
      </c>
      <c r="E14" s="4">
        <v>5</v>
      </c>
      <c r="F14" s="4" t="s">
        <v>27</v>
      </c>
      <c r="G14" s="21" t="str">
        <f t="shared" si="1"/>
        <v>0</v>
      </c>
      <c r="H14" s="6"/>
    </row>
    <row r="15" spans="1:11" ht="29.25" customHeight="1">
      <c r="A15" s="4">
        <v>8</v>
      </c>
      <c r="B15" s="24" t="s">
        <v>38</v>
      </c>
      <c r="C15" s="4" t="s">
        <v>10</v>
      </c>
      <c r="D15" s="4" t="s">
        <v>32</v>
      </c>
      <c r="E15" s="4">
        <v>5</v>
      </c>
      <c r="F15" s="4" t="s">
        <v>27</v>
      </c>
      <c r="G15" s="21" t="str">
        <f t="shared" si="1"/>
        <v>0</v>
      </c>
      <c r="H15" s="7"/>
    </row>
    <row r="16" spans="1:11">
      <c r="A16" s="4">
        <v>9</v>
      </c>
      <c r="B16" s="5" t="s">
        <v>22</v>
      </c>
      <c r="C16" s="4" t="s">
        <v>10</v>
      </c>
      <c r="D16" s="4" t="s">
        <v>32</v>
      </c>
      <c r="E16" s="4">
        <v>10</v>
      </c>
      <c r="F16" s="4" t="s">
        <v>27</v>
      </c>
      <c r="G16" s="21" t="str">
        <f>IF(F16="มี","10","0")</f>
        <v>0</v>
      </c>
      <c r="H16" s="6"/>
    </row>
    <row r="17" spans="1:8" ht="63">
      <c r="A17" s="4">
        <v>10</v>
      </c>
      <c r="B17" s="5" t="s">
        <v>23</v>
      </c>
      <c r="C17" s="4" t="s">
        <v>9</v>
      </c>
      <c r="D17" s="4" t="s">
        <v>32</v>
      </c>
      <c r="E17" s="4">
        <v>5</v>
      </c>
      <c r="F17" s="4" t="s">
        <v>27</v>
      </c>
      <c r="G17" s="21" t="str">
        <f t="shared" si="1"/>
        <v>0</v>
      </c>
      <c r="H17" s="6"/>
    </row>
    <row r="18" spans="1:8" ht="46.5" customHeight="1">
      <c r="A18" s="8">
        <v>11</v>
      </c>
      <c r="B18" s="16" t="s">
        <v>14</v>
      </c>
      <c r="C18" s="11">
        <v>1.1000000000000001</v>
      </c>
      <c r="D18" s="8" t="s">
        <v>8</v>
      </c>
      <c r="E18" s="8">
        <v>15</v>
      </c>
      <c r="F18" s="8"/>
      <c r="G18" s="21">
        <f>IF(F18&gt;=C18,"15",F18*E18/C18)</f>
        <v>0</v>
      </c>
      <c r="H18" s="16" t="s">
        <v>33</v>
      </c>
    </row>
    <row r="19" spans="1:8" ht="69" customHeight="1">
      <c r="A19" s="4">
        <v>12</v>
      </c>
      <c r="B19" s="5" t="s">
        <v>34</v>
      </c>
      <c r="C19" s="21" t="s">
        <v>36</v>
      </c>
      <c r="D19" s="4" t="s">
        <v>35</v>
      </c>
      <c r="E19" s="4">
        <v>15</v>
      </c>
      <c r="F19" s="4"/>
      <c r="G19" s="21"/>
      <c r="H19" s="23" t="s">
        <v>37</v>
      </c>
    </row>
    <row r="20" spans="1:8">
      <c r="A20" s="29" t="s">
        <v>16</v>
      </c>
      <c r="B20" s="30"/>
      <c r="C20" s="30"/>
      <c r="D20" s="30"/>
      <c r="E20" s="30"/>
      <c r="F20" s="31"/>
      <c r="G20" s="22" t="e">
        <f>SUM(G8:G19)</f>
        <v>#VALUE!</v>
      </c>
      <c r="H20" s="10" t="s">
        <v>18</v>
      </c>
    </row>
    <row r="21" spans="1:8" ht="105.75" customHeight="1">
      <c r="A21" s="25" t="s">
        <v>17</v>
      </c>
      <c r="B21" s="25"/>
      <c r="C21" s="25"/>
      <c r="D21" s="25"/>
      <c r="E21" s="25"/>
      <c r="F21" s="25"/>
      <c r="G21" s="25"/>
      <c r="H21" s="25"/>
    </row>
    <row r="22" spans="1:8">
      <c r="A22" s="9" t="s">
        <v>15</v>
      </c>
    </row>
  </sheetData>
  <mergeCells count="7">
    <mergeCell ref="A21:H21"/>
    <mergeCell ref="A1:H1"/>
    <mergeCell ref="A2:H2"/>
    <mergeCell ref="A3:H3"/>
    <mergeCell ref="A4:H4"/>
    <mergeCell ref="A5:H5"/>
    <mergeCell ref="A20:F20"/>
  </mergeCells>
  <dataValidations count="1">
    <dataValidation type="list" showInputMessage="1" showErrorMessage="1" sqref="F12:F17" xr:uid="{8FC0A224-F95E-4577-818F-D02FBDE18E13}">
      <formula1>List</formula1>
    </dataValidation>
  </dataValidations>
  <pageMargins left="0.7" right="0.7" top="0.75" bottom="0.75" header="0.3" footer="0.3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532A0BFADE546951C2F46A33205F0" ma:contentTypeVersion="14" ma:contentTypeDescription="Create a new document." ma:contentTypeScope="" ma:versionID="9084d4a1aebe7a27cf2b5124b08fc730">
  <xsd:schema xmlns:xsd="http://www.w3.org/2001/XMLSchema" xmlns:xs="http://www.w3.org/2001/XMLSchema" xmlns:p="http://schemas.microsoft.com/office/2006/metadata/properties" xmlns:ns3="e8b07e14-a010-4757-b3a6-2d6caee747dc" xmlns:ns4="a2315ebe-85de-4bd1-9fd5-043846445240" targetNamespace="http://schemas.microsoft.com/office/2006/metadata/properties" ma:root="true" ma:fieldsID="d37b7b613fef2eb572c388216754eb3e" ns3:_="" ns4:_="">
    <xsd:import namespace="e8b07e14-a010-4757-b3a6-2d6caee747dc"/>
    <xsd:import namespace="a2315ebe-85de-4bd1-9fd5-0438464452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07e14-a010-4757-b3a6-2d6caee747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15ebe-85de-4bd1-9fd5-043846445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743E9E-8938-490B-9F4B-5B6A49404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b07e14-a010-4757-b3a6-2d6caee747dc"/>
    <ds:schemaRef ds:uri="a2315ebe-85de-4bd1-9fd5-043846445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5ACC93-6555-4954-A539-0B2EF20E22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84DA69-B706-417F-9C77-52353233CFA6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a2315ebe-85de-4bd1-9fd5-04384644524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e8b07e14-a010-4757-b3a6-2d6caee747dc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รอบ 6 เดือน</vt:lpstr>
      <vt:lpstr>รอบ 12 เดือน </vt:lpstr>
      <vt:lpstr>'รอบ 12 เดือน '!List</vt:lpstr>
      <vt:lpstr>'รอบ 6 เดือน'!List</vt:lpstr>
      <vt:lpstr>'รอบ 12 เดือน '!Print_Area</vt:lpstr>
      <vt:lpstr>'รอบ 6 เดือน'!Print_Area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Onanong Nonting</cp:lastModifiedBy>
  <cp:lastPrinted>2021-05-19T04:32:42Z</cp:lastPrinted>
  <dcterms:created xsi:type="dcterms:W3CDTF">2017-12-22T02:54:55Z</dcterms:created>
  <dcterms:modified xsi:type="dcterms:W3CDTF">2023-04-04T02:29:52Z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0x010100FA7532A0BFADE546951C2F46A33205F0</vt:lpwstr>
  </property>
</Properties>
</file>